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Statement'!$A$1:$E$51</definedName>
    <definedName name="_xlnm.Print_Area" localSheetId="1">'Биланс на успех - природа'!$A$1:$E$51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<sst xmlns="http://schemas.openxmlformats.org/spreadsheetml/2006/main" count="147" uniqueCount="139">
  <si>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</si>
  <si>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</si>
  <si>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</si>
  <si>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</si>
  <si>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</si>
  <si>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</si>
  <si>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</si>
  <si>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</si>
  <si>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</si>
  <si>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</si>
  <si>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</si>
  <si>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</si>
  <si>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</si>
  <si>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</si>
  <si>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</si>
  <si>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</si>
  <si>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</si>
  <si>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</si>
  <si>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</si>
  <si>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</si>
  <si>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</si>
  <si>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</si>
  <si>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</si>
  <si>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</si>
  <si>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</si>
  <si>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</si>
  <si>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</si>
  <si>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</si>
  <si>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</si>
  <si>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</si>
  <si>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</si>
  <si>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</si>
  <si>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</si>
  <si>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</si>
  <si>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</si>
  <si>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</si>
  <si>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</si>
  <si>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</si>
  <si>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</si>
  <si>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</si>
  <si>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</si>
  <si>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</si>
  <si>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</si>
  <si>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</si>
  <si>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</si>
  <si>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</si>
  <si>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</si>
  <si>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</si>
  <si>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</si>
  <si>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</si>
  <si>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</si>
  <si>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</si>
  <si>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</si>
  <si>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</si>
  <si>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</si>
  <si>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</si>
  <si>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</si>
  <si>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</si>
  <si>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</si>
  <si>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</si>
  <si>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</si>
  <si>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</si>
  <si>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</si>
  <si>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</si>
  <si>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</si>
  <si>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</si>
  <si>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</si>
  <si>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</si>
  <si>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</si>
  <si>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</si>
  <si>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</si>
  <si>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</si>
  <si>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</si>
  <si>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</si>
  <si>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</si>
  <si>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</si>
  <si>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</si>
  <si>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</si>
  <si>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</si>
  <si>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</si>
  <si>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</si>
  <si>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</si>
  <si>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</si>
  <si>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</si>
  <si>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</si>
  <si>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</si>
  <si>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</si>
  <si>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</si>
  <si>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</si>
  <si>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</si>
  <si>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</si>
  <si>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</si>
  <si>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</si>
  <si>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</si>
  <si>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</si>
  <si>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</si>
  <si>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</si>
  <si>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</si>
  <si>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</si>
  <si>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</si>
  <si>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</si>
  <si>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</si>
  <si>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</si>
  <si>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</si>
  <si>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</si>
  <si>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</si>
  <si>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</si>
  <si>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</si>
  <si>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</si>
  <si>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</si>
  <si>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</si>
  <si>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</si>
  <si>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</si>
  <si>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</si>
  <si>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</si>
  <si>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</si>
  <si>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</si>
  <si>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</si>
  <si>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</si>
  <si>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</si>
  <si>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</si>
  <si>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</si>
  <si>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</si>
  <si>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</si>
  <si>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</si>
  <si>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</si>
  <si>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</si>
  <si>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</si>
  <si>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</si>
  <si>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</si>
  <si>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</si>
  <si>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</si>
  <si>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</si>
  <si>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</si>
  <si>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</si>
  <si>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</si>
  <si>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</si>
  <si>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</si>
  <si>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>Македонски Телеком АД Скопје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</si>
</sst>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7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 indent="2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-sk-filesrv2\MT%20CFO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138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41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2015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Македонски Телеком АД Скопје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2015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да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137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2671602</v>
      </c>
      <c r="D11" s="15">
        <f>D12+D18+D19</f>
        <v>2502252</v>
      </c>
      <c r="E11" s="15">
        <f>IF(C11&lt;=0,((D11-C11)/(C11*-1))*100+100,D11/C11*100)</f>
        <v>93.66110670676247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2650160</v>
      </c>
      <c r="D12" s="15">
        <f>SUM(D13:D14)</f>
        <v>2472717</v>
      </c>
      <c r="E12" s="15">
        <f>IF(C12&lt;=0,((D12-C12)/(C12*-1))*100+100,D12/C12*100)</f>
        <v>93.30444199595496</v>
      </c>
      <c r="G12" s="36"/>
    </row>
    <row r="13" spans="1:7" ht="14.25" thickBot="1" thickTop="1">
      <c r="A13" s="13" t="s">
        <v>45</v>
      </c>
      <c r="B13" s="22" t="s">
        <v>12</v>
      </c>
      <c r="C13" s="17">
        <v>2337862</v>
      </c>
      <c r="D13" s="17">
        <v>2291338</v>
      </c>
      <c r="E13" s="16">
        <f>IF(C13&lt;=0,((D13-C13)/(C13*-1))*100+100,D13/C13*100)</f>
        <v>98.00997663677326</v>
      </c>
      <c r="G13" s="36"/>
    </row>
    <row r="14" spans="1:7" ht="14.25" thickBot="1" thickTop="1">
      <c r="A14" s="13" t="s">
        <v>46</v>
      </c>
      <c r="B14" s="22" t="s">
        <v>13</v>
      </c>
      <c r="C14" s="17">
        <v>312298</v>
      </c>
      <c r="D14" s="17">
        <v>181379</v>
      </c>
      <c r="E14" s="16">
        <f>IF(C14&lt;=0,((D14-C14)/(C14*-1))*100+100,D14/C14*100)</f>
        <v>58.078822150638175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6" t="s">
        <v>63</v>
      </c>
      <c r="G15" s="36"/>
    </row>
    <row r="16" spans="1:7" ht="27" thickBot="1" thickTop="1">
      <c r="A16" s="13">
        <v>4</v>
      </c>
      <c r="B16" s="22" t="s">
        <v>59</v>
      </c>
      <c r="C16" s="17">
        <v>0</v>
      </c>
      <c r="D16" s="17">
        <v>0</v>
      </c>
      <c r="E16" s="16">
        <v>0</v>
      </c>
      <c r="G16" s="36"/>
    </row>
    <row r="17" spans="1:7" ht="27" thickBot="1" thickTop="1">
      <c r="A17" s="13">
        <v>5</v>
      </c>
      <c r="B17" s="22" t="s">
        <v>60</v>
      </c>
      <c r="C17" s="17">
        <v>0</v>
      </c>
      <c r="D17" s="17">
        <v>0</v>
      </c>
      <c r="E17" s="16">
        <v>0</v>
      </c>
      <c r="G17" s="36"/>
    </row>
    <row r="18" spans="1:7" ht="14.25" thickBot="1" thickTop="1">
      <c r="A18" s="13">
        <v>6</v>
      </c>
      <c r="B18" s="22" t="s">
        <v>61</v>
      </c>
      <c r="C18" s="17">
        <v>0</v>
      </c>
      <c r="D18" s="17">
        <v>0</v>
      </c>
      <c r="E18" s="16"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21442</v>
      </c>
      <c r="D19" s="17">
        <v>29535</v>
      </c>
      <c r="E19" s="16">
        <f>IF(C19&lt;=0,((D19-C19)/(C19*-1))*100+100,D19/C19*100)</f>
        <v>137.7436806268072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2259061</v>
      </c>
      <c r="D20" s="15">
        <f>SUM(D21:D31)</f>
        <v>2164827</v>
      </c>
      <c r="E20" s="15">
        <f>IF(C20&lt;=0,((D20-C20)/(C20*-1))*100+100,D20/C20*100)</f>
        <v>95.82862082962788</v>
      </c>
      <c r="G20" s="36"/>
    </row>
    <row r="21" spans="1:7" ht="14.25" thickBot="1" thickTop="1">
      <c r="A21" s="13">
        <v>9</v>
      </c>
      <c r="B21" s="23" t="s">
        <v>48</v>
      </c>
      <c r="C21" s="17">
        <v>349609</v>
      </c>
      <c r="D21" s="17">
        <v>360112</v>
      </c>
      <c r="E21" s="16">
        <f>IF(C21&lt;=0,((D21-C21)/(C21*-1))*100+100,D21/C21*100)</f>
        <v>103.00421327826228</v>
      </c>
      <c r="G21" s="36"/>
    </row>
    <row r="22" spans="1:7" ht="14.25" thickBot="1" thickTop="1">
      <c r="A22" s="13">
        <v>10</v>
      </c>
      <c r="B22" s="23" t="s">
        <v>64</v>
      </c>
      <c r="C22" s="17">
        <v>87527</v>
      </c>
      <c r="D22" s="17">
        <v>64144</v>
      </c>
      <c r="E22" s="16">
        <f aca="true" t="shared" si="0" ref="E22:E49">IF(C22&lt;=0,((D22-C22)/(C22*-1))*100+100,D22/C22*100)</f>
        <v>73.28481497138026</v>
      </c>
      <c r="G22" s="36"/>
    </row>
    <row r="23" spans="1:7" ht="27" thickBot="1" thickTop="1">
      <c r="A23" s="13">
        <v>11</v>
      </c>
      <c r="B23" s="23" t="s">
        <v>65</v>
      </c>
      <c r="C23" s="17">
        <v>0</v>
      </c>
      <c r="D23" s="17">
        <v>0</v>
      </c>
      <c r="E23" s="16"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522636</v>
      </c>
      <c r="D24" s="17">
        <v>481544</v>
      </c>
      <c r="E24" s="16">
        <f t="shared" si="0"/>
        <v>92.13754888679692</v>
      </c>
      <c r="G24" s="36"/>
    </row>
    <row r="25" spans="1:7" ht="14.25" thickBot="1" thickTop="1">
      <c r="A25" s="13">
        <v>13</v>
      </c>
      <c r="B25" s="23" t="s">
        <v>67</v>
      </c>
      <c r="C25" s="17">
        <v>291658</v>
      </c>
      <c r="D25" s="17">
        <v>257120</v>
      </c>
      <c r="E25" s="16">
        <f t="shared" si="0"/>
        <v>88.15804812485857</v>
      </c>
      <c r="G25" s="36"/>
    </row>
    <row r="26" spans="1:7" ht="14.25" thickBot="1" thickTop="1">
      <c r="A26" s="13">
        <v>14</v>
      </c>
      <c r="B26" s="23" t="s">
        <v>2</v>
      </c>
      <c r="C26" s="17">
        <v>327382</v>
      </c>
      <c r="D26" s="17">
        <v>317283</v>
      </c>
      <c r="E26" s="16">
        <f t="shared" si="0"/>
        <v>96.91522441673641</v>
      </c>
      <c r="G26" s="36"/>
    </row>
    <row r="27" spans="1:7" ht="14.25" thickBot="1" thickTop="1">
      <c r="A27" s="13">
        <v>15</v>
      </c>
      <c r="B27" s="22" t="s">
        <v>68</v>
      </c>
      <c r="C27" s="17">
        <v>663933</v>
      </c>
      <c r="D27" s="17">
        <v>672855</v>
      </c>
      <c r="E27" s="16">
        <f t="shared" si="0"/>
        <v>101.343810294111</v>
      </c>
      <c r="G27" s="36"/>
    </row>
    <row r="28" spans="1:7" ht="14.25" thickBot="1" thickTop="1">
      <c r="A28" s="13">
        <v>16</v>
      </c>
      <c r="B28" s="23" t="s">
        <v>69</v>
      </c>
      <c r="C28" s="17">
        <v>0</v>
      </c>
      <c r="D28" s="17">
        <v>0</v>
      </c>
      <c r="E28" s="16"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9914</v>
      </c>
      <c r="D29" s="17">
        <v>5196</v>
      </c>
      <c r="E29" s="16">
        <f t="shared" si="0"/>
        <v>52.410732297760745</v>
      </c>
      <c r="G29" s="36"/>
    </row>
    <row r="30" spans="1:7" ht="14.25" thickBot="1" thickTop="1">
      <c r="A30" s="13">
        <v>18</v>
      </c>
      <c r="B30" s="23" t="s">
        <v>49</v>
      </c>
      <c r="C30" s="17">
        <v>3235</v>
      </c>
      <c r="D30" s="17">
        <v>3172</v>
      </c>
      <c r="E30" s="16">
        <f t="shared" si="0"/>
        <v>98.05255023183925</v>
      </c>
      <c r="G30" s="36"/>
    </row>
    <row r="31" spans="1:7" ht="14.25" thickBot="1" thickTop="1">
      <c r="A31" s="13">
        <v>19</v>
      </c>
      <c r="B31" s="22" t="s">
        <v>71</v>
      </c>
      <c r="C31" s="17">
        <v>3167</v>
      </c>
      <c r="D31" s="17">
        <v>3401</v>
      </c>
      <c r="E31" s="16">
        <f t="shared" si="0"/>
        <v>107.38869592674456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412541</v>
      </c>
      <c r="D32" s="19">
        <f>D11-D20-D16+D17</f>
        <v>337425</v>
      </c>
      <c r="E32" s="15">
        <f t="shared" si="0"/>
        <v>81.79187038379216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28844</v>
      </c>
      <c r="D33" s="19">
        <f>D34+D35+D36</f>
        <v>28120</v>
      </c>
      <c r="E33" s="15">
        <f t="shared" si="0"/>
        <v>97.48994591596173</v>
      </c>
      <c r="G33" s="36"/>
    </row>
    <row r="34" spans="1:7" ht="14.25" thickBot="1" thickTop="1">
      <c r="A34" s="13" t="s">
        <v>79</v>
      </c>
      <c r="B34" s="22" t="s">
        <v>50</v>
      </c>
      <c r="C34" s="17">
        <v>28844</v>
      </c>
      <c r="D34" s="17">
        <v>28120</v>
      </c>
      <c r="E34" s="16">
        <f t="shared" si="0"/>
        <v>97.48994591596173</v>
      </c>
      <c r="G34" s="36"/>
    </row>
    <row r="35" spans="1:7" ht="14.25" thickBot="1" thickTop="1">
      <c r="A35" s="13" t="s">
        <v>80</v>
      </c>
      <c r="B35" s="22" t="s">
        <v>51</v>
      </c>
      <c r="C35" s="17">
        <v>0</v>
      </c>
      <c r="D35" s="17">
        <v>0</v>
      </c>
      <c r="E35" s="16">
        <v>0</v>
      </c>
      <c r="G35" s="36"/>
    </row>
    <row r="36" spans="1:7" ht="14.25" thickBot="1" thickTop="1">
      <c r="A36" s="13" t="s">
        <v>81</v>
      </c>
      <c r="B36" s="22" t="s">
        <v>72</v>
      </c>
      <c r="C36" s="17">
        <v>0</v>
      </c>
      <c r="D36" s="17">
        <v>0</v>
      </c>
      <c r="E36" s="16"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11831</v>
      </c>
      <c r="D37" s="15">
        <f>D38+D39+D40</f>
        <v>20413</v>
      </c>
      <c r="E37" s="15">
        <f t="shared" si="0"/>
        <v>172.53824697827739</v>
      </c>
      <c r="G37" s="36"/>
    </row>
    <row r="38" spans="1:7" ht="14.25" thickBot="1" thickTop="1">
      <c r="A38" s="13" t="s">
        <v>82</v>
      </c>
      <c r="B38" s="22" t="s">
        <v>52</v>
      </c>
      <c r="C38" s="17">
        <v>11831</v>
      </c>
      <c r="D38" s="17">
        <v>14835</v>
      </c>
      <c r="E38" s="16">
        <f t="shared" si="0"/>
        <v>125.39092215366409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>
        <v>5578</v>
      </c>
      <c r="E39" s="16">
        <v>0</v>
      </c>
      <c r="G39" s="36"/>
    </row>
    <row r="40" spans="1:7" ht="14.25" thickBot="1" thickTop="1">
      <c r="A40" s="13" t="s">
        <v>84</v>
      </c>
      <c r="B40" s="22" t="s">
        <v>73</v>
      </c>
      <c r="C40" s="17">
        <v>0</v>
      </c>
      <c r="D40" s="17">
        <v>0</v>
      </c>
      <c r="E40" s="16"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429554</v>
      </c>
      <c r="D41" s="15">
        <f>D32+D33-D37</f>
        <v>345132</v>
      </c>
      <c r="E41" s="15">
        <f t="shared" si="0"/>
        <v>80.34659204663441</v>
      </c>
      <c r="G41" s="36"/>
    </row>
    <row r="42" spans="1:7" ht="14.25" thickBot="1" thickTop="1">
      <c r="A42" s="13">
        <v>24</v>
      </c>
      <c r="B42" s="22" t="s">
        <v>74</v>
      </c>
      <c r="C42" s="17">
        <v>0</v>
      </c>
      <c r="D42" s="17">
        <v>0</v>
      </c>
      <c r="E42" s="16"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429554</v>
      </c>
      <c r="D43" s="15">
        <f>D41+D42</f>
        <v>345132</v>
      </c>
      <c r="E43" s="15">
        <f t="shared" si="0"/>
        <v>80.34659204663441</v>
      </c>
    </row>
    <row r="44" spans="1:5" ht="14.25" thickBot="1" thickTop="1">
      <c r="A44" s="13">
        <v>26</v>
      </c>
      <c r="B44" s="23" t="s">
        <v>5</v>
      </c>
      <c r="C44" s="17">
        <v>511228</v>
      </c>
      <c r="D44" s="17">
        <v>42580</v>
      </c>
      <c r="E44" s="16">
        <f t="shared" si="0"/>
        <v>8.328964767188026</v>
      </c>
    </row>
    <row r="45" spans="1:5" ht="14.25" thickBot="1" thickTop="1">
      <c r="A45" s="13">
        <v>27</v>
      </c>
      <c r="B45" s="24" t="s">
        <v>18</v>
      </c>
      <c r="C45" s="15">
        <f>C43-C44</f>
        <v>-81674</v>
      </c>
      <c r="D45" s="15">
        <f>D43-D44</f>
        <v>302552</v>
      </c>
      <c r="E45" s="15">
        <f t="shared" si="0"/>
        <v>570.4385728628449</v>
      </c>
    </row>
    <row r="46" spans="1:5" ht="14.25" thickBot="1" thickTop="1">
      <c r="A46" s="13">
        <v>28</v>
      </c>
      <c r="B46" s="25" t="s">
        <v>6</v>
      </c>
      <c r="C46" s="17">
        <v>0</v>
      </c>
      <c r="D46" s="17">
        <v>0</v>
      </c>
      <c r="E46" s="16">
        <v>0</v>
      </c>
    </row>
    <row r="47" spans="1:5" ht="27" thickBot="1" thickTop="1">
      <c r="A47" s="13">
        <v>29</v>
      </c>
      <c r="B47" s="24" t="s">
        <v>76</v>
      </c>
      <c r="C47" s="15">
        <f>C45-C46</f>
        <v>-81674</v>
      </c>
      <c r="D47" s="15">
        <f>D45-D46</f>
        <v>302552</v>
      </c>
      <c r="E47" s="15">
        <f t="shared" si="0"/>
        <v>570.4385728628449</v>
      </c>
    </row>
    <row r="48" spans="1:5" ht="14.25" thickBot="1" thickTop="1">
      <c r="A48" s="13">
        <v>30</v>
      </c>
      <c r="B48" s="22" t="s">
        <v>77</v>
      </c>
      <c r="C48" s="17">
        <v>0</v>
      </c>
      <c r="D48" s="17">
        <v>0</v>
      </c>
      <c r="E48" s="16"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-81674</v>
      </c>
      <c r="D49" s="15">
        <f>D45+D48</f>
        <v>302552</v>
      </c>
      <c r="E49" s="15">
        <f t="shared" si="0"/>
        <v>570.4385728628449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view="pageBreakPreview" zoomScale="60" zoomScaleNormal="11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Македонски Телеком АД Скопје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103</v>
      </c>
      <c r="E3" s="29">
        <f>'ФИ-Почетна'!$C$23</f>
        <v>2015</v>
      </c>
    </row>
    <row r="4" spans="1:5" ht="12.75">
      <c r="A4" s="2"/>
      <c r="B4" s="11" t="s">
        <v>43</v>
      </c>
      <c r="C4" s="12" t="str">
        <f>'ФИ-Почетна'!$C$20</f>
        <v>да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136</v>
      </c>
      <c r="C11" s="15">
        <f>'Биланс на успех - природа'!C11</f>
        <v>2671602</v>
      </c>
      <c r="D11" s="15">
        <f>'Биланс на успех - природа'!D11</f>
        <v>2502252</v>
      </c>
      <c r="E11" s="15">
        <f>'Биланс на успех - природа'!E11</f>
        <v>93.66110670676247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2650160</v>
      </c>
      <c r="D12" s="15">
        <f>'Биланс на успех - природа'!D12</f>
        <v>2472717</v>
      </c>
      <c r="E12" s="15">
        <f>'Биланс на успех - природа'!E12</f>
        <v>93.30444199595496</v>
      </c>
      <c r="F12" s="4"/>
    </row>
    <row r="13" spans="1:6" ht="15.75" customHeight="1" thickBot="1" thickTop="1">
      <c r="A13" s="13" t="s">
        <v>104</v>
      </c>
      <c r="B13" s="22" t="s">
        <v>39</v>
      </c>
      <c r="C13" s="17">
        <f>'Биланс на успех - природа'!C13</f>
        <v>2337862</v>
      </c>
      <c r="D13" s="17">
        <f>'Биланс на успех - природа'!D13</f>
        <v>2291338</v>
      </c>
      <c r="E13" s="16">
        <f>'Биланс на успех - природа'!E13</f>
        <v>98.00997663677326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312298</v>
      </c>
      <c r="D14" s="17">
        <f>'Биланс на успех - природа'!D14</f>
        <v>181379</v>
      </c>
      <c r="E14" s="16">
        <f>'Биланс на успех - природа'!E14</f>
        <v>58.078822150638175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XXXXXX</v>
      </c>
      <c r="F15" s="4"/>
    </row>
    <row r="16" spans="1:6" ht="27" thickBot="1" thickTop="1">
      <c r="A16" s="13">
        <v>4</v>
      </c>
      <c r="B16" s="22" t="s">
        <v>132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133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134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21442</v>
      </c>
      <c r="D19" s="17">
        <f>'Биланс на успех - природа'!D19</f>
        <v>29535</v>
      </c>
      <c r="E19" s="16">
        <f>'Биланс на успех - природа'!E19</f>
        <v>137.7436806268072</v>
      </c>
      <c r="F19" s="4"/>
    </row>
    <row r="20" spans="1:6" ht="18" customHeight="1" thickBot="1" thickTop="1">
      <c r="A20" s="13">
        <v>8</v>
      </c>
      <c r="B20" s="24" t="s">
        <v>135</v>
      </c>
      <c r="C20" s="15">
        <f>'Биланс на успех - природа'!C20</f>
        <v>2259061</v>
      </c>
      <c r="D20" s="15">
        <f>'Биланс на успех - природа'!D20</f>
        <v>2164827</v>
      </c>
      <c r="E20" s="15">
        <f>'Биланс на успех - природа'!E20</f>
        <v>95.82862082962788</v>
      </c>
      <c r="F20" s="4"/>
    </row>
    <row r="21" spans="1:6" ht="18" customHeight="1" thickBot="1" thickTop="1">
      <c r="A21" s="13">
        <v>9</v>
      </c>
      <c r="B21" s="23" t="s">
        <v>122</v>
      </c>
      <c r="C21" s="17">
        <f>'Биланс на успех - природа'!C21</f>
        <v>349609</v>
      </c>
      <c r="D21" s="17">
        <f>'Биланс на успех - природа'!D21</f>
        <v>360112</v>
      </c>
      <c r="E21" s="16">
        <f>'Биланс на успех - природа'!E21</f>
        <v>103.00421327826228</v>
      </c>
      <c r="F21" s="4"/>
    </row>
    <row r="22" spans="1:6" ht="18" customHeight="1" thickBot="1" thickTop="1">
      <c r="A22" s="13">
        <v>10</v>
      </c>
      <c r="B22" s="23" t="s">
        <v>123</v>
      </c>
      <c r="C22" s="17">
        <f>'Биланс на успех - природа'!C22</f>
        <v>87527</v>
      </c>
      <c r="D22" s="17">
        <f>'Биланс на успех - природа'!D22</f>
        <v>64144</v>
      </c>
      <c r="E22" s="16">
        <f>'Биланс на успех - природа'!E22</f>
        <v>73.28481497138026</v>
      </c>
      <c r="F22" s="4"/>
    </row>
    <row r="23" spans="1:6" ht="18" customHeight="1" thickBot="1" thickTop="1">
      <c r="A23" s="13">
        <v>11</v>
      </c>
      <c r="B23" s="23" t="s">
        <v>124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125</v>
      </c>
      <c r="C24" s="17">
        <f>'Биланс на успех - природа'!C24</f>
        <v>522636</v>
      </c>
      <c r="D24" s="17">
        <f>'Биланс на успех - природа'!D24</f>
        <v>481544</v>
      </c>
      <c r="E24" s="16">
        <f>'Биланс на успех - природа'!E24</f>
        <v>92.13754888679692</v>
      </c>
      <c r="F24" s="4"/>
    </row>
    <row r="25" spans="1:6" ht="18" customHeight="1" thickBot="1" thickTop="1">
      <c r="A25" s="13">
        <v>13</v>
      </c>
      <c r="B25" s="23" t="s">
        <v>126</v>
      </c>
      <c r="C25" s="17">
        <f>'Биланс на успех - природа'!C25</f>
        <v>291658</v>
      </c>
      <c r="D25" s="17">
        <f>'Биланс на успех - природа'!D25</f>
        <v>257120</v>
      </c>
      <c r="E25" s="16">
        <f>'Биланс на успех - природа'!E25</f>
        <v>88.15804812485857</v>
      </c>
      <c r="F25" s="4"/>
    </row>
    <row r="26" spans="1:6" ht="18" customHeight="1" thickBot="1" thickTop="1">
      <c r="A26" s="13">
        <v>14</v>
      </c>
      <c r="B26" s="23" t="s">
        <v>127</v>
      </c>
      <c r="C26" s="17">
        <f>'Биланс на успех - природа'!C26</f>
        <v>327382</v>
      </c>
      <c r="D26" s="17">
        <f>'Биланс на успех - природа'!D26</f>
        <v>317283</v>
      </c>
      <c r="E26" s="16">
        <f>'Биланс на успех - природа'!E26</f>
        <v>96.91522441673641</v>
      </c>
      <c r="F26" s="4"/>
    </row>
    <row r="27" spans="1:6" ht="14.25" customHeight="1" thickBot="1" thickTop="1">
      <c r="A27" s="13">
        <v>15</v>
      </c>
      <c r="B27" s="22" t="s">
        <v>128</v>
      </c>
      <c r="C27" s="17">
        <f>'Биланс на успех - природа'!C27</f>
        <v>663933</v>
      </c>
      <c r="D27" s="17">
        <f>'Биланс на успех - природа'!D27</f>
        <v>672855</v>
      </c>
      <c r="E27" s="16">
        <f>'Биланс на успех - природа'!E27</f>
        <v>101.343810294111</v>
      </c>
      <c r="F27" s="4"/>
    </row>
    <row r="28" spans="1:6" ht="18" customHeight="1" thickBot="1" thickTop="1">
      <c r="A28" s="13">
        <v>16</v>
      </c>
      <c r="B28" s="23" t="s">
        <v>129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130</v>
      </c>
      <c r="C29" s="17">
        <f>'Биланс на успех - природа'!C29</f>
        <v>9914</v>
      </c>
      <c r="D29" s="17">
        <f>'Биланс на успех - природа'!D29</f>
        <v>5196</v>
      </c>
      <c r="E29" s="16">
        <f>'Биланс на успех - природа'!E29</f>
        <v>52.410732297760745</v>
      </c>
      <c r="F29" s="4"/>
    </row>
    <row r="30" spans="1:6" ht="18" customHeight="1" thickBot="1" thickTop="1">
      <c r="A30" s="13">
        <v>18</v>
      </c>
      <c r="B30" s="23" t="s">
        <v>131</v>
      </c>
      <c r="C30" s="17">
        <f>'Биланс на успех - природа'!C30</f>
        <v>3235</v>
      </c>
      <c r="D30" s="17">
        <f>'Биланс на успех - природа'!D30</f>
        <v>3172</v>
      </c>
      <c r="E30" s="16">
        <f>'Биланс на успех - природа'!E30</f>
        <v>98.05255023183925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3167</v>
      </c>
      <c r="D31" s="17">
        <f>'Биланс на успех - природа'!D31</f>
        <v>3401</v>
      </c>
      <c r="E31" s="16">
        <f>'Биланс на успех - природа'!E31</f>
        <v>107.38869592674456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412541</v>
      </c>
      <c r="D32" s="19">
        <f>'Биланс на успех - природа'!D32</f>
        <v>337425</v>
      </c>
      <c r="E32" s="19">
        <f>'Биланс на успех - природа'!E32</f>
        <v>81.79187038379216</v>
      </c>
      <c r="F32" s="4"/>
    </row>
    <row r="33" spans="1:6" ht="14.25" customHeight="1" thickBot="1" thickTop="1">
      <c r="A33" s="13">
        <v>21</v>
      </c>
      <c r="B33" s="25" t="s">
        <v>111</v>
      </c>
      <c r="C33" s="19">
        <f>'Биланс на успех - природа'!C33</f>
        <v>28844</v>
      </c>
      <c r="D33" s="19">
        <f>'Биланс на успех - природа'!D33</f>
        <v>28120</v>
      </c>
      <c r="E33" s="15">
        <f>'Биланс на успех - природа'!E33</f>
        <v>97.48994591596173</v>
      </c>
      <c r="F33" s="4"/>
    </row>
    <row r="34" spans="1:6" ht="30" customHeight="1" thickBot="1" thickTop="1">
      <c r="A34" s="13" t="s">
        <v>105</v>
      </c>
      <c r="B34" s="22" t="s">
        <v>56</v>
      </c>
      <c r="C34" s="17">
        <f>'Биланс на успех - природа'!C34</f>
        <v>28844</v>
      </c>
      <c r="D34" s="17">
        <f>'Биланс на успех - природа'!D34</f>
        <v>28120</v>
      </c>
      <c r="E34" s="16">
        <f>'Биланс на успех - природа'!E34</f>
        <v>97.48994591596173</v>
      </c>
      <c r="F34" s="4"/>
    </row>
    <row r="35" spans="1:6" ht="18.75" customHeight="1" thickBot="1" thickTop="1">
      <c r="A35" s="13" t="s">
        <v>106</v>
      </c>
      <c r="B35" s="22" t="s">
        <v>112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107</v>
      </c>
      <c r="B36" s="22" t="s">
        <v>113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114</v>
      </c>
      <c r="C37" s="15">
        <f>'Биланс на успех - природа'!C37</f>
        <v>11831</v>
      </c>
      <c r="D37" s="15">
        <f>'Биланс на успех - природа'!D37</f>
        <v>20413</v>
      </c>
      <c r="E37" s="15">
        <f>'Биланс на успех - природа'!E37</f>
        <v>172.53824697827739</v>
      </c>
      <c r="F37" s="4"/>
    </row>
    <row r="38" spans="1:6" ht="18" customHeight="1" thickBot="1" thickTop="1">
      <c r="A38" s="13" t="s">
        <v>108</v>
      </c>
      <c r="B38" s="22" t="s">
        <v>57</v>
      </c>
      <c r="C38" s="17">
        <f>'Биланс на успех - природа'!C38</f>
        <v>11831</v>
      </c>
      <c r="D38" s="17">
        <f>'Биланс на успех - природа'!D38</f>
        <v>14835</v>
      </c>
      <c r="E38" s="16">
        <f>'Биланс на успех - природа'!E38</f>
        <v>125.39092215366409</v>
      </c>
      <c r="F38" s="4"/>
    </row>
    <row r="39" spans="1:6" ht="18" customHeight="1" thickBot="1" thickTop="1">
      <c r="A39" s="13" t="s">
        <v>109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5578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110</v>
      </c>
      <c r="B40" s="22" t="s">
        <v>115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116</v>
      </c>
      <c r="C41" s="15">
        <f>'Биланс на успех - природа'!C41</f>
        <v>429554</v>
      </c>
      <c r="D41" s="15">
        <f>'Биланс на успех - природа'!D41</f>
        <v>345132</v>
      </c>
      <c r="E41" s="15">
        <f>'Биланс на успех - природа'!E41</f>
        <v>80.34659204663441</v>
      </c>
      <c r="F41" s="4"/>
    </row>
    <row r="42" spans="1:6" ht="18" customHeight="1" thickBot="1" thickTop="1">
      <c r="A42" s="13">
        <v>24</v>
      </c>
      <c r="B42" s="22" t="s">
        <v>117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429554</v>
      </c>
      <c r="D43" s="15">
        <f>'Биланс на успех - природа'!D43</f>
        <v>345132</v>
      </c>
      <c r="E43" s="15">
        <f>'Биланс на успех - природа'!E43</f>
        <v>80.34659204663441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511228</v>
      </c>
      <c r="D44" s="17">
        <f>'Биланс на успех - природа'!D44</f>
        <v>42580</v>
      </c>
      <c r="E44" s="16">
        <f>'Биланс на успех - природа'!E44</f>
        <v>8.328964767188026</v>
      </c>
      <c r="F44" s="4"/>
    </row>
    <row r="45" spans="1:6" ht="18" customHeight="1" thickBot="1" thickTop="1">
      <c r="A45" s="13">
        <v>27</v>
      </c>
      <c r="B45" s="24" t="s">
        <v>118</v>
      </c>
      <c r="C45" s="15">
        <f>'Биланс на успех - природа'!C45</f>
        <v>-81674</v>
      </c>
      <c r="D45" s="15">
        <f>'Биланс на успех - природа'!D45</f>
        <v>302552</v>
      </c>
      <c r="E45" s="15">
        <f>'Биланс на успех - природа'!E45</f>
        <v>570.4385728628449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0</v>
      </c>
      <c r="D46" s="17">
        <f>'Биланс на успех - природа'!D46</f>
        <v>0</v>
      </c>
      <c r="E46" s="16">
        <f>'Биланс на успех - природа'!E46</f>
        <v>0</v>
      </c>
      <c r="F46" s="4"/>
    </row>
    <row r="47" spans="1:5" ht="14.25" thickBot="1" thickTop="1">
      <c r="A47" s="13">
        <v>29</v>
      </c>
      <c r="B47" s="24" t="s">
        <v>119</v>
      </c>
      <c r="C47" s="15">
        <f>'Биланс на успех - природа'!C47</f>
        <v>-81674</v>
      </c>
      <c r="D47" s="15">
        <f>'Биланс на успех - природа'!D47</f>
        <v>302552</v>
      </c>
      <c r="E47" s="15">
        <f>'Биланс на успех - природа'!E47</f>
        <v>570.4385728628449</v>
      </c>
    </row>
    <row r="48" spans="1:5" ht="14.25" thickBot="1" thickTop="1">
      <c r="A48" s="13">
        <v>30</v>
      </c>
      <c r="B48" s="22" t="s">
        <v>120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121</v>
      </c>
      <c r="C49" s="15">
        <f>'Биланс на успех - природа'!C49</f>
        <v>-81674</v>
      </c>
      <c r="D49" s="15">
        <f>'Биланс на успех - природа'!D49</f>
        <v>302552</v>
      </c>
      <c r="E49" s="15">
        <f>'Биланс на успех - природа'!E49</f>
        <v>570.4385728628449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86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2015-04-27T07:33:31Z</cp:lastPrinted>
  <dcterms:created xsi:type="dcterms:W3CDTF">2008-02-12T15:15:13Z</dcterms:created>
  <dcterms:modified xsi:type="dcterms:W3CDTF">2019-07-30T12:17:08Z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